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96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<sst xmlns="http://schemas.openxmlformats.org/spreadsheetml/2006/main" count="51" uniqueCount="44">
  <si>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Prognose der finanziellen Auswirkungen des weiteren U 3 Ausbaus bis 35 %</t>
  </si>
  <si>
    <t>Kita Faldera</t>
  </si>
  <si>
    <t>Erweiterung um eine Krippengruppe</t>
  </si>
  <si>
    <t>Maßnahme</t>
  </si>
  <si>
    <t>Plätze</t>
  </si>
  <si>
    <t>investive Kosten</t>
  </si>
  <si>
    <t>abzüglich Förderung BIP</t>
  </si>
  <si>
    <t>jährliche Kosten der Stadt</t>
  </si>
  <si>
    <t>Spielgruppe Gadeland</t>
  </si>
  <si>
    <t>Einrichtung einer Krippengruppe</t>
  </si>
  <si>
    <t>Vicelin-Kita</t>
  </si>
  <si>
    <t>städt. Personalkosten</t>
  </si>
  <si>
    <t>städt. Betriebskosten</t>
  </si>
  <si>
    <t>insgesamt:</t>
  </si>
  <si>
    <t>Diverse KTP-Stellen</t>
  </si>
  <si>
    <t>zusätzliche Kindertagespflegestellen</t>
  </si>
  <si>
    <t>städt. Kosten für die Investition</t>
  </si>
  <si>
    <t>abzügl. Bk-Förderung 2.000,00 €/Platz</t>
  </si>
  <si>
    <t>Erträge</t>
  </si>
  <si>
    <t>Kindertagespflege</t>
  </si>
  <si>
    <t>Kita</t>
  </si>
  <si>
    <t>abzüglich evtl.Förderung BIP</t>
  </si>
  <si>
    <t>Zuschuss pro Platz</t>
  </si>
  <si>
    <t>Zuschuss insgesamt</t>
  </si>
  <si>
    <t>Personalkosten-förderung</t>
  </si>
  <si>
    <t>*</t>
  </si>
  <si>
    <t>Kosten des Ausbaus bis 35 % insgesamt:</t>
  </si>
  <si>
    <t>einmalig:</t>
  </si>
  <si>
    <t>jährlich:</t>
  </si>
  <si>
    <t xml:space="preserve">* ob eine Förderung der Tagespflegestellen über das Bundesinvestitionsprogramm "Kinderbetreuungsfinanzierung" möglich ist, muß bei der Vergabe der Restgelder im Juli im Ministerium geklärt werden, </t>
  </si>
  <si>
    <t>(20 städt. Plätze x 1.521,41€)</t>
  </si>
  <si>
    <t xml:space="preserve">Nach einer Berechnung des Fachdienstes 51 fehlen noch 50 Plätze, um das Ziel eines 35 % Ausbaus zu erreichen. </t>
  </si>
  <si>
    <t>Folgende Maßnahmen könnten durchgeführt werden:</t>
  </si>
  <si>
    <t>evtl. muss die Stadt Neumünster die Investitionskosten als städt. Zuschuss erbringen.</t>
  </si>
  <si>
    <t xml:space="preserve">Erläuterung zu den investiven Kosten </t>
  </si>
  <si>
    <t>Erläuterung zu den Kosten der Spielgruppe Gadeland</t>
  </si>
  <si>
    <t xml:space="preserve">In dieser Berechnung wurde die Spielgruppe Gadeland wie eine städt. Einrichtung behandelt. Wir gehen von einer 100 % Kostendeckung durch die Stadt Neumünster aus. </t>
  </si>
  <si>
    <t xml:space="preserve"> </t>
  </si>
  <si>
    <t>Die Kosten für die Vicelin-Kita sind vom Träger geschätzt worden.</t>
  </si>
  <si>
    <t>Da es sich um ein städt. Gebäude handelt, werden die investiven Kosten von der Stadt getragen, die Förderung der Umbaukosten vom Fachdienst und die Ausstattung vom Träger beantragt.</t>
  </si>
  <si>
    <t>Ob und in welcher Höhe der Stadt Neumünster dann tatsächlich Mittel aus dem  "Restetopf" zur Verfügung gestellt werden, kann bisher nicht abgesehen werden.</t>
  </si>
  <si>
    <t xml:space="preserve">Insgesamt ist ein Betrag von 252,500,00 € anläßlich der Vergabe der Restgelder bis 30.06.2012 im zuständigem Ministerium zu beantragen. </t>
  </si>
  <si>
    <t>Die Ausstattung der Krippengruppe ist bereits mit jeweils ca. 30.000,00 € in dem Betrag enthalten, für die Außenanlagen und Spielplätze wurden jeweils 10.000,00 € veranschlagt.</t>
  </si>
  <si>
    <t xml:space="preserve">Es liegen Kostenschätzungen von der Abteilung Hochbau des Fachdienstes Bau und Umwelt für die Baukosten der Kita Faldera und für das Gebäude Haus Gadeland vor..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</si>
</sst>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59" applyBorder="1" applyAlignment="1">
      <alignment/>
    </xf>
    <xf numFmtId="44" fontId="0" fillId="0" borderId="10" xfId="59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59" applyFont="1" applyBorder="1" applyAlignment="1">
      <alignment/>
    </xf>
    <xf numFmtId="44" fontId="0" fillId="0" borderId="10" xfId="59" applyFont="1" applyBorder="1" applyAlignment="1">
      <alignment/>
    </xf>
    <xf numFmtId="44" fontId="0" fillId="0" borderId="10" xfId="59" applyFont="1" applyBorder="1" applyAlignment="1">
      <alignment horizontal="right"/>
    </xf>
    <xf numFmtId="0" fontId="22" fillId="0" borderId="0" xfId="0" applyFont="1" applyAlignment="1">
      <alignment/>
    </xf>
    <xf numFmtId="4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4" fontId="0" fillId="0" borderId="10" xfId="59" applyFont="1" applyBorder="1" applyAlignment="1">
      <alignment horizontal="center" wrapText="1"/>
    </xf>
    <xf numFmtId="44" fontId="2" fillId="0" borderId="10" xfId="59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9.8515625" style="0" customWidth="1"/>
    <col min="2" max="2" width="30.7109375" style="0" bestFit="1" customWidth="1"/>
    <col min="4" max="4" width="14.28125" style="0" bestFit="1" customWidth="1"/>
    <col min="5" max="5" width="17.57421875" style="0" customWidth="1"/>
    <col min="6" max="6" width="16.7109375" style="0" customWidth="1"/>
    <col min="7" max="7" width="13.8515625" style="0" bestFit="1" customWidth="1"/>
    <col min="8" max="8" width="13.8515625" style="0" customWidth="1"/>
    <col min="9" max="9" width="13.421875" style="0" bestFit="1" customWidth="1"/>
    <col min="10" max="10" width="18.8515625" style="0" customWidth="1"/>
    <col min="11" max="11" width="16.8515625" style="0" customWidth="1"/>
  </cols>
  <sheetData>
    <row r="1" s="9" customFormat="1" ht="15.75">
      <c r="A1" s="9" t="s">
        <v>0</v>
      </c>
    </row>
    <row r="3" s="11" customFormat="1" ht="14.25">
      <c r="A3" s="11" t="s">
        <v>31</v>
      </c>
    </row>
    <row r="4" s="11" customFormat="1" ht="14.25">
      <c r="A4" s="11" t="s">
        <v>32</v>
      </c>
    </row>
    <row r="5" s="11" customFormat="1" ht="14.25"/>
    <row r="6" spans="1:11" ht="12.75">
      <c r="A6" s="2" t="s">
        <v>20</v>
      </c>
      <c r="B6" s="2" t="s">
        <v>3</v>
      </c>
      <c r="C6" s="2" t="s">
        <v>4</v>
      </c>
      <c r="D6" s="17" t="s">
        <v>5</v>
      </c>
      <c r="E6" s="20" t="s">
        <v>6</v>
      </c>
      <c r="F6" s="19" t="s">
        <v>16</v>
      </c>
      <c r="G6" s="20" t="s">
        <v>11</v>
      </c>
      <c r="H6" s="15" t="s">
        <v>24</v>
      </c>
      <c r="I6" s="20" t="s">
        <v>12</v>
      </c>
      <c r="J6" s="20" t="s">
        <v>17</v>
      </c>
      <c r="K6" s="19" t="s">
        <v>7</v>
      </c>
    </row>
    <row r="7" spans="1:11" ht="12.75">
      <c r="A7" s="2"/>
      <c r="B7" s="2"/>
      <c r="C7" s="2"/>
      <c r="D7" s="18"/>
      <c r="E7" s="20"/>
      <c r="F7" s="19"/>
      <c r="G7" s="20"/>
      <c r="H7" s="16"/>
      <c r="I7" s="20"/>
      <c r="J7" s="20"/>
      <c r="K7" s="19"/>
    </row>
    <row r="8" spans="1:11" ht="12.75">
      <c r="A8" s="2" t="s">
        <v>1</v>
      </c>
      <c r="B8" s="2" t="s">
        <v>2</v>
      </c>
      <c r="C8" s="2">
        <v>10</v>
      </c>
      <c r="D8" s="3">
        <v>140000</v>
      </c>
      <c r="E8" s="3">
        <f>D8*75%</f>
        <v>105000</v>
      </c>
      <c r="F8" s="4">
        <f>D8-E8</f>
        <v>35000</v>
      </c>
      <c r="G8" s="3">
        <v>93000</v>
      </c>
      <c r="H8" s="3"/>
      <c r="I8" s="3">
        <v>10200</v>
      </c>
      <c r="J8" s="3">
        <f>C8*2000</f>
        <v>20000</v>
      </c>
      <c r="K8" s="3">
        <f>G8+I8-J8</f>
        <v>83200</v>
      </c>
    </row>
    <row r="9" spans="1:11" ht="12.75">
      <c r="A9" s="2" t="s">
        <v>8</v>
      </c>
      <c r="B9" s="2" t="s">
        <v>9</v>
      </c>
      <c r="C9" s="2">
        <v>10</v>
      </c>
      <c r="D9" s="3">
        <v>130000</v>
      </c>
      <c r="E9" s="3">
        <f>D9*75%</f>
        <v>97500</v>
      </c>
      <c r="F9" s="4">
        <f>D9-E9</f>
        <v>32500</v>
      </c>
      <c r="G9" s="3">
        <v>93000</v>
      </c>
      <c r="H9" s="3"/>
      <c r="I9" s="3">
        <v>10200</v>
      </c>
      <c r="J9" s="3">
        <f>C9*2000</f>
        <v>20000</v>
      </c>
      <c r="K9" s="3">
        <f>G9+I9-J9</f>
        <v>83200</v>
      </c>
    </row>
    <row r="10" spans="1:11" ht="12.75">
      <c r="A10" s="2" t="s">
        <v>10</v>
      </c>
      <c r="B10" s="2" t="s">
        <v>2</v>
      </c>
      <c r="C10" s="2">
        <v>10</v>
      </c>
      <c r="D10" s="3">
        <v>60000</v>
      </c>
      <c r="E10" s="3">
        <f>D10*75%</f>
        <v>45000</v>
      </c>
      <c r="F10" s="4">
        <f>D10-E10</f>
        <v>15000</v>
      </c>
      <c r="G10" s="3"/>
      <c r="H10" s="3">
        <f>G9*87.5%</f>
        <v>81375</v>
      </c>
      <c r="I10" s="3"/>
      <c r="J10" s="3"/>
      <c r="K10" s="3">
        <f>H10</f>
        <v>81375</v>
      </c>
    </row>
    <row r="11" spans="1:11" ht="12.75">
      <c r="A11" s="2"/>
      <c r="B11" s="2"/>
      <c r="C11" s="2"/>
      <c r="D11" s="2"/>
      <c r="E11" s="2"/>
      <c r="F11" s="5"/>
      <c r="G11" s="2"/>
      <c r="H11" s="2"/>
      <c r="I11" s="2"/>
      <c r="J11" s="2"/>
      <c r="K11" s="2"/>
    </row>
    <row r="12" spans="1:11" s="1" customFormat="1" ht="12.75">
      <c r="A12" s="5" t="s">
        <v>13</v>
      </c>
      <c r="B12" s="5"/>
      <c r="C12" s="5">
        <f>SUM(C8:C11)</f>
        <v>30</v>
      </c>
      <c r="D12" s="6"/>
      <c r="E12" s="6">
        <f>SUM(E8:E11)</f>
        <v>247500</v>
      </c>
      <c r="F12" s="6">
        <f>SUM(F8:F10)</f>
        <v>82500</v>
      </c>
      <c r="G12" s="6"/>
      <c r="H12" s="6"/>
      <c r="I12" s="6"/>
      <c r="J12" s="6"/>
      <c r="K12" s="6">
        <f>SUM(K8:K10)</f>
        <v>247775</v>
      </c>
    </row>
    <row r="13" spans="1:11" ht="12.75">
      <c r="A13" s="2" t="s">
        <v>18</v>
      </c>
      <c r="B13" s="2"/>
      <c r="C13" s="2">
        <v>30</v>
      </c>
      <c r="D13" s="3"/>
      <c r="E13" s="3"/>
      <c r="F13" s="3"/>
      <c r="G13" s="3"/>
      <c r="H13" s="2"/>
      <c r="I13" s="7" t="s">
        <v>30</v>
      </c>
      <c r="K13" s="3">
        <v>-30429</v>
      </c>
    </row>
    <row r="14" spans="1:11" ht="12.75">
      <c r="A14" s="2"/>
      <c r="B14" s="2"/>
      <c r="C14" s="2"/>
      <c r="D14" s="3"/>
      <c r="E14" s="3"/>
      <c r="F14" s="3"/>
      <c r="G14" s="3"/>
      <c r="H14" s="2"/>
      <c r="I14" s="3"/>
      <c r="J14" s="7"/>
      <c r="K14" s="6">
        <f>SUM(K12:K13)</f>
        <v>217346</v>
      </c>
    </row>
    <row r="15" spans="1:11" ht="12.75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</row>
    <row r="16" spans="1:11" ht="12.75">
      <c r="A16" s="2" t="s">
        <v>19</v>
      </c>
      <c r="B16" s="2" t="s">
        <v>3</v>
      </c>
      <c r="C16" s="2" t="s">
        <v>4</v>
      </c>
      <c r="D16" s="17" t="s">
        <v>5</v>
      </c>
      <c r="E16" s="13" t="s">
        <v>21</v>
      </c>
      <c r="F16" s="14" t="s">
        <v>16</v>
      </c>
      <c r="G16" s="13" t="s">
        <v>22</v>
      </c>
      <c r="H16" s="13" t="s">
        <v>23</v>
      </c>
      <c r="I16" s="13"/>
      <c r="J16" s="3"/>
      <c r="K16" s="14" t="s">
        <v>7</v>
      </c>
    </row>
    <row r="17" spans="1:11" ht="12.75">
      <c r="A17" s="2"/>
      <c r="B17" s="2"/>
      <c r="C17" s="2"/>
      <c r="D17" s="18"/>
      <c r="E17" s="13"/>
      <c r="F17" s="14"/>
      <c r="G17" s="13"/>
      <c r="H17" s="13"/>
      <c r="I17" s="13"/>
      <c r="J17" s="3"/>
      <c r="K17" s="14"/>
    </row>
    <row r="18" spans="1:11" ht="12.75">
      <c r="A18" s="2" t="s">
        <v>14</v>
      </c>
      <c r="B18" s="2" t="s">
        <v>15</v>
      </c>
      <c r="C18" s="2">
        <v>20</v>
      </c>
      <c r="D18" s="3">
        <v>5000</v>
      </c>
      <c r="E18" s="3">
        <v>5000</v>
      </c>
      <c r="F18" s="3">
        <f>D18-E18</f>
        <v>0</v>
      </c>
      <c r="G18" s="3">
        <v>5500</v>
      </c>
      <c r="H18" s="3">
        <f>C18*G18</f>
        <v>110000</v>
      </c>
      <c r="I18" s="3"/>
      <c r="J18" s="3"/>
      <c r="K18" s="3">
        <f>H18+I18</f>
        <v>110000</v>
      </c>
    </row>
    <row r="19" spans="1:11" ht="12.75">
      <c r="A19" s="2"/>
      <c r="B19" s="2"/>
      <c r="C19" s="2"/>
      <c r="D19" s="3">
        <v>5000</v>
      </c>
      <c r="E19" s="8" t="s">
        <v>25</v>
      </c>
      <c r="F19" s="6">
        <f>D19</f>
        <v>5000</v>
      </c>
      <c r="G19" s="3"/>
      <c r="H19" s="3"/>
      <c r="I19" s="3"/>
      <c r="J19" s="3"/>
      <c r="K19" s="3"/>
    </row>
    <row r="20" spans="1:11" s="1" customFormat="1" ht="12.75">
      <c r="A20" s="5" t="s">
        <v>13</v>
      </c>
      <c r="B20" s="5"/>
      <c r="C20" s="5"/>
      <c r="D20" s="6"/>
      <c r="E20" s="4">
        <f>SUM(E18:E19)</f>
        <v>5000</v>
      </c>
      <c r="F20" s="6">
        <f>SUM(F18:F19)</f>
        <v>5000</v>
      </c>
      <c r="G20" s="6"/>
      <c r="H20" s="6"/>
      <c r="I20" s="6"/>
      <c r="J20" s="6"/>
      <c r="K20" s="6">
        <f>SUM(K18:K19)</f>
        <v>110000</v>
      </c>
    </row>
    <row r="22" spans="1:11" s="9" customFormat="1" ht="15.75">
      <c r="A22" s="9" t="s">
        <v>26</v>
      </c>
      <c r="E22" s="9" t="s">
        <v>27</v>
      </c>
      <c r="F22" s="10">
        <f>F12+F19</f>
        <v>87500</v>
      </c>
      <c r="J22" s="9" t="s">
        <v>28</v>
      </c>
      <c r="K22" s="10">
        <f>K14+K20</f>
        <v>327346</v>
      </c>
    </row>
    <row r="24" s="11" customFormat="1" ht="14.25">
      <c r="A24" s="11" t="s">
        <v>29</v>
      </c>
    </row>
    <row r="25" s="11" customFormat="1" ht="14.25">
      <c r="A25" s="11" t="s">
        <v>33</v>
      </c>
    </row>
    <row r="26" s="11" customFormat="1" ht="14.25"/>
    <row r="27" s="12" customFormat="1" ht="14.25">
      <c r="A27" s="12" t="s">
        <v>34</v>
      </c>
    </row>
    <row r="28" s="11" customFormat="1" ht="14.25">
      <c r="A28" s="11" t="s">
        <v>43</v>
      </c>
    </row>
    <row r="29" s="11" customFormat="1" ht="14.25">
      <c r="A29" s="11" t="s">
        <v>42</v>
      </c>
    </row>
    <row r="30" s="11" customFormat="1" ht="14.25">
      <c r="A30" s="11" t="s">
        <v>38</v>
      </c>
    </row>
    <row r="31" s="11" customFormat="1" ht="14.25"/>
    <row r="32" s="12" customFormat="1" ht="14.25">
      <c r="A32" s="12" t="s">
        <v>35</v>
      </c>
    </row>
    <row r="33" s="11" customFormat="1" ht="14.25">
      <c r="A33" s="11" t="s">
        <v>36</v>
      </c>
    </row>
    <row r="34" s="11" customFormat="1" ht="14.25">
      <c r="A34" s="11" t="s">
        <v>39</v>
      </c>
    </row>
    <row r="35" s="11" customFormat="1" ht="14.25">
      <c r="A35" s="11" t="s">
        <v>37</v>
      </c>
    </row>
    <row r="36" s="11" customFormat="1" ht="14.25"/>
    <row r="37" s="11" customFormat="1" ht="14.25">
      <c r="A37" s="11" t="s">
        <v>41</v>
      </c>
    </row>
    <row r="38" s="11" customFormat="1" ht="14.25">
      <c r="A38" s="11" t="s">
        <v>40</v>
      </c>
    </row>
  </sheetData>
  <sheetProtection/>
  <mergeCells count="15">
    <mergeCell ref="E6:E7"/>
    <mergeCell ref="J6:J7"/>
    <mergeCell ref="K6:K7"/>
    <mergeCell ref="G6:G7"/>
    <mergeCell ref="I6:I7"/>
    <mergeCell ref="I16:I17"/>
    <mergeCell ref="K16:K17"/>
    <mergeCell ref="H6:H7"/>
    <mergeCell ref="D6:D7"/>
    <mergeCell ref="D16:D17"/>
    <mergeCell ref="E16:E17"/>
    <mergeCell ref="F16:F17"/>
    <mergeCell ref="G16:G17"/>
    <mergeCell ref="H16:H17"/>
    <mergeCell ref="F6:F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M_Behrens-Fassbender</dc:creator>
  <cp:keywords/>
  <dc:description/>
  <cp:lastModifiedBy>K_Lemke</cp:lastModifiedBy>
  <cp:lastPrinted>2012-02-27T08:22:59Z</cp:lastPrinted>
  <dcterms:created xsi:type="dcterms:W3CDTF">2012-01-23T08:19:45Z</dcterms:created>
  <dcterms:modified xsi:type="dcterms:W3CDTF">2012-02-27T09:27:58Z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